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投资成本明细" sheetId="1" state="visible" r:id="rId1"/>
    <sheet xmlns:r="http://schemas.openxmlformats.org/officeDocument/2006/relationships" name="收益量化计算" sheetId="2" state="visible" r:id="rId2"/>
    <sheet xmlns:r="http://schemas.openxmlformats.org/officeDocument/2006/relationships" name="ROI综合分析" sheetId="3" state="visible" r:id="rId3"/>
    <sheet xmlns:r="http://schemas.openxmlformats.org/officeDocument/2006/relationships" name="多场景对比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4">
    <font>
      <name val="Calibri"/>
      <family val="2"/>
      <color theme="1"/>
      <sz val="11"/>
      <scheme val="minor"/>
    </font>
    <font>
      <b val="1"/>
      <color rgb="00047857"/>
      <sz val="14"/>
    </font>
    <font>
      <b val="1"/>
      <color rgb="00047857"/>
    </font>
    <font>
      <b val="1"/>
    </font>
  </fonts>
  <fills count="4">
    <fill>
      <patternFill/>
    </fill>
    <fill>
      <patternFill patternType="gray125"/>
    </fill>
    <fill>
      <patternFill patternType="solid">
        <fgColor rgb="00ECFDF5"/>
      </patternFill>
    </fill>
    <fill>
      <patternFill patternType="solid">
        <fgColor rgb="00FEF9C3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3" borderId="1" pivotButton="0" quotePrefix="0" xfId="0"/>
    <xf numFmtId="0" fontId="3" fillId="0" borderId="0" pivotButton="0" quotePrefix="0" xfId="0"/>
    <xf numFmtId="0" fontId="2" fillId="0" borderId="0" pivotButton="0" quotePrefix="0" xfId="0"/>
    <xf numFmtId="164" fontId="0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2" customWidth="1" min="3" max="3"/>
    <col width="12" customWidth="1" min="4" max="4"/>
    <col width="14" customWidth="1" min="5" max="5"/>
  </cols>
  <sheetData>
    <row r="1">
      <c r="A1" s="1" t="inlineStr">
        <is>
          <t>低代码项目预算申请表 · 算数科技 MiCount</t>
        </is>
      </c>
    </row>
    <row r="3">
      <c r="A3" s="2" t="inlineStr">
        <is>
          <t>费用项</t>
        </is>
      </c>
      <c r="B3" s="2" t="inlineStr">
        <is>
          <t>说明</t>
        </is>
      </c>
      <c r="C3" s="2" t="inlineStr">
        <is>
          <t>数量/人数</t>
        </is>
      </c>
      <c r="D3" s="2" t="inlineStr">
        <is>
          <t>单价(元)</t>
        </is>
      </c>
      <c r="E3" s="2" t="inlineStr">
        <is>
          <t>小计(元)</t>
        </is>
      </c>
    </row>
    <row r="4">
      <c r="A4" s="3" t="inlineStr">
        <is>
          <t>软件年费</t>
        </is>
      </c>
      <c r="B4" s="3" t="inlineStr">
        <is>
          <t>低代码平台订阅（含基础账号）</t>
        </is>
      </c>
      <c r="C4" s="4" t="n">
        <v>50</v>
      </c>
      <c r="D4" s="4" t="n">
        <v>260</v>
      </c>
      <c r="E4" s="3">
        <f>C4*D4</f>
        <v/>
      </c>
    </row>
    <row r="5">
      <c r="A5" s="3" t="inlineStr">
        <is>
          <t>实施服务费</t>
        </is>
      </c>
      <c r="B5" s="3" t="inlineStr">
        <is>
          <t>POC+上线实施人天</t>
        </is>
      </c>
      <c r="C5" s="4" t="n">
        <v>15</v>
      </c>
      <c r="D5" s="4" t="n">
        <v>2500</v>
      </c>
      <c r="E5" s="3">
        <f>C5*D5</f>
        <v/>
      </c>
    </row>
    <row r="6">
      <c r="A6" s="3" t="inlineStr">
        <is>
          <t>培训成本</t>
        </is>
      </c>
      <c r="B6" s="3" t="inlineStr">
        <is>
          <t>管理员+关键用户培训</t>
        </is>
      </c>
      <c r="C6" s="4" t="n">
        <v>2</v>
      </c>
      <c r="D6" s="4" t="n">
        <v>3000</v>
      </c>
      <c r="E6" s="3">
        <f>C6*D6</f>
        <v/>
      </c>
    </row>
    <row r="7">
      <c r="A7" s="3" t="inlineStr">
        <is>
          <t>数据迁移</t>
        </is>
      </c>
      <c r="B7" s="3" t="inlineStr">
        <is>
          <t>历史数据清洗与导入</t>
        </is>
      </c>
      <c r="C7" s="4" t="n">
        <v>1</v>
      </c>
      <c r="D7" s="4" t="n">
        <v>8000</v>
      </c>
      <c r="E7" s="3">
        <f>C7*D7</f>
        <v/>
      </c>
    </row>
    <row r="8">
      <c r="A8" s="3" t="inlineStr">
        <is>
          <t>年度运维</t>
        </is>
      </c>
      <c r="B8" s="3" t="inlineStr">
        <is>
          <t>二线支持/小优化包</t>
        </is>
      </c>
      <c r="C8" s="4" t="n">
        <v>1</v>
      </c>
      <c r="D8" s="4" t="n">
        <v>12000</v>
      </c>
      <c r="E8" s="3">
        <f>C8*D8</f>
        <v/>
      </c>
    </row>
    <row r="10">
      <c r="A10" t="inlineStr">
        <is>
          <t>首年总投资</t>
        </is>
      </c>
      <c r="E10">
        <f>SUM(E4:E8)</f>
        <v/>
      </c>
    </row>
    <row r="11">
      <c r="A11" t="inlineStr">
        <is>
          <t>后续年度成本（仅订阅+运维，可改）</t>
        </is>
      </c>
      <c r="C11" s="4" t="n">
        <v>50</v>
      </c>
      <c r="D11" s="4" t="n">
        <v>260</v>
      </c>
      <c r="E11">
        <f>C11*D11+12000</f>
        <v/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收益项</t>
        </is>
      </c>
      <c r="B1" s="2" t="inlineStr">
        <is>
          <t>当前值</t>
        </is>
      </c>
      <c r="C1" s="2" t="inlineStr">
        <is>
          <t>改善比例</t>
        </is>
      </c>
      <c r="D1" s="2" t="inlineStr">
        <is>
          <t>单位价值(元)</t>
        </is>
      </c>
      <c r="E1" s="2" t="inlineStr">
        <is>
          <t>年收益(元)</t>
        </is>
      </c>
    </row>
    <row r="2">
      <c r="A2" s="3" t="inlineStr">
        <is>
          <t>效率提升</t>
        </is>
      </c>
      <c r="B2" s="4" t="n">
        <v>1200000</v>
      </c>
      <c r="C2" s="4" t="n">
        <v>0.15</v>
      </c>
      <c r="D2" s="4" t="n">
        <v>1</v>
      </c>
      <c r="E2" s="3">
        <f>B2*C2*D2</f>
        <v/>
      </c>
    </row>
    <row r="3">
      <c r="A3" s="3" t="inlineStr">
        <is>
          <t>错误减少</t>
        </is>
      </c>
      <c r="B3" s="4" t="n">
        <v>200</v>
      </c>
      <c r="C3" s="4" t="n">
        <v>0.5</v>
      </c>
      <c r="D3" s="4" t="n">
        <v>500</v>
      </c>
      <c r="E3" s="3">
        <f>B3*C3*D3</f>
        <v/>
      </c>
    </row>
    <row r="4">
      <c r="A4" s="3" t="inlineStr">
        <is>
          <t>人力释放</t>
        </is>
      </c>
      <c r="B4" s="4" t="n">
        <v>3</v>
      </c>
      <c r="C4" s="4" t="n">
        <v>1</v>
      </c>
      <c r="D4" s="4" t="n">
        <v>120000</v>
      </c>
      <c r="E4" s="3">
        <f>B4*C4*D4</f>
        <v/>
      </c>
    </row>
    <row r="5">
      <c r="A5" s="3" t="inlineStr">
        <is>
          <t>其他隐性收益</t>
        </is>
      </c>
      <c r="B5" s="4" t="n">
        <v>1</v>
      </c>
      <c r="C5" s="4" t="n">
        <v>1</v>
      </c>
      <c r="D5" s="4" t="n">
        <v>20000</v>
      </c>
      <c r="E5" s="3">
        <f>B5*C5*D5</f>
        <v/>
      </c>
    </row>
    <row r="6">
      <c r="D6" s="5" t="inlineStr">
        <is>
          <t>年收益总计</t>
        </is>
      </c>
      <c r="E6" s="6">
        <f>SUM(E2:E5)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指标</t>
        </is>
      </c>
      <c r="B1" s="2" t="inlineStr">
        <is>
          <t>数值</t>
        </is>
      </c>
      <c r="C1" s="2" t="inlineStr">
        <is>
          <t>说明</t>
        </is>
      </c>
    </row>
    <row r="2">
      <c r="A2" s="3" t="inlineStr">
        <is>
          <t>首年投资(引用)</t>
        </is>
      </c>
      <c r="B2" s="3">
        <f>'投资成本明细'!E10</f>
        <v/>
      </c>
      <c r="C2" s="3" t="n"/>
    </row>
    <row r="3">
      <c r="A3" s="3" t="inlineStr">
        <is>
          <t>年收益(引用)</t>
        </is>
      </c>
      <c r="B3" s="3">
        <f>'收益量化计算'!E6</f>
        <v/>
      </c>
      <c r="C3" s="3" t="n"/>
    </row>
    <row r="4">
      <c r="A4" s="3" t="inlineStr">
        <is>
          <t>年运营成本(引用)</t>
        </is>
      </c>
      <c r="B4" s="3">
        <f>'投资成本明细'!E11</f>
        <v/>
      </c>
      <c r="C4" s="3" t="n"/>
    </row>
    <row r="5">
      <c r="A5" s="3" t="inlineStr">
        <is>
          <t>ROI(%)</t>
        </is>
      </c>
      <c r="B5" s="7">
        <f>IF(B2=0,0,(B3-B4)/B2)</f>
        <v/>
      </c>
      <c r="C5" s="3" t="n"/>
    </row>
    <row r="6">
      <c r="A6" s="3" t="inlineStr">
        <is>
          <t>回本周期(月)</t>
        </is>
      </c>
      <c r="B6" s="8">
        <f>IF(B3=0,"—",B2/(B3/12))</f>
        <v/>
      </c>
      <c r="C6" s="3" t="n"/>
    </row>
    <row r="7">
      <c r="A7" s="3" t="inlineStr">
        <is>
          <t>3年累计净收益</t>
        </is>
      </c>
      <c r="B7" s="3">
        <f>B3*3-B2-B4*2</f>
        <v/>
      </c>
      <c r="C7" s="3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场景</t>
        </is>
      </c>
      <c r="B1" s="2" t="inlineStr">
        <is>
          <t>人数</t>
        </is>
      </c>
      <c r="C1" s="2" t="inlineStr">
        <is>
          <t>套餐年费(元)</t>
        </is>
      </c>
      <c r="D1" s="2" t="inlineStr">
        <is>
          <t>实施(元)</t>
        </is>
      </c>
      <c r="E1" s="2" t="inlineStr">
        <is>
          <t>首年总成本</t>
        </is>
      </c>
      <c r="F1" s="2" t="inlineStr">
        <is>
          <t>ROI(假设收益=成本*1.8)</t>
        </is>
      </c>
    </row>
    <row r="2">
      <c r="A2" s="3" t="inlineStr">
        <is>
          <t>50人小型企业</t>
        </is>
      </c>
      <c r="B2" s="4" t="n">
        <v>50</v>
      </c>
      <c r="C2" s="4" t="n">
        <v>13200</v>
      </c>
      <c r="D2" s="4" t="n">
        <v>45000</v>
      </c>
      <c r="E2" s="3">
        <f>C2+D2</f>
        <v/>
      </c>
      <c r="F2" s="7">
        <f>IF(E2=0,0,(E2*1.8-E2)/E2)</f>
        <v/>
      </c>
    </row>
    <row r="3">
      <c r="A3" s="3" t="inlineStr">
        <is>
          <t>200人中型企业</t>
        </is>
      </c>
      <c r="B3" s="4" t="n">
        <v>200</v>
      </c>
      <c r="C3" s="4" t="n">
        <v>52200</v>
      </c>
      <c r="D3" s="4" t="n">
        <v>120000</v>
      </c>
      <c r="E3" s="3">
        <f>C3+D3</f>
        <v/>
      </c>
      <c r="F3" s="7">
        <f>IF(E3=0,0,(E3*1.8-E3)/E3)</f>
        <v/>
      </c>
    </row>
    <row r="4">
      <c r="A4" s="3" t="inlineStr">
        <is>
          <t>500人大型企业</t>
        </is>
      </c>
      <c r="B4" s="4" t="n">
        <v>500</v>
      </c>
      <c r="C4" s="4" t="n">
        <v>130200</v>
      </c>
      <c r="D4" s="4" t="n">
        <v>280000</v>
      </c>
      <c r="E4" s="3">
        <f>C4+D4</f>
        <v/>
      </c>
      <c r="F4" s="7">
        <f>IF(E4=0,0,(E4*1.8-E4)/E4)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2026-07-01T15:58:03Z</dcterms:created>
  <dcterms:modified xmlns:dcterms="http://purl.org/dc/terms/" xmlns:xsi="http://www.w3.org/2001/XMLSchema-instance" xsi:type="dcterms:W3CDTF">2026-07-01T15:58:03Z</dcterms:modified>
</cp:coreProperties>
</file>